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420" windowWidth="19320" windowHeight="11640"/>
  </bookViews>
  <sheets>
    <sheet name="Estimateur" sheetId="1" r:id="rId1"/>
  </sheets>
  <calcPr calcId="125725"/>
</workbook>
</file>

<file path=xl/calcChain.xml><?xml version="1.0" encoding="utf-8"?>
<calcChain xmlns="http://schemas.openxmlformats.org/spreadsheetml/2006/main">
  <c r="B12" i="1"/>
  <c r="C12" s="1"/>
  <c r="D12" s="1"/>
  <c r="F12" s="1"/>
  <c r="G12" s="1"/>
  <c r="B11"/>
  <c r="B10"/>
  <c r="B9"/>
  <c r="C10"/>
  <c r="D10" s="1"/>
  <c r="F10" s="1"/>
  <c r="G10" s="1"/>
  <c r="C11"/>
  <c r="D11" s="1"/>
  <c r="C9"/>
  <c r="D9" s="1"/>
  <c r="E13" l="1"/>
  <c r="F11"/>
  <c r="G11" s="1"/>
  <c r="F9"/>
  <c r="G9" s="1"/>
  <c r="G13" l="1"/>
</calcChain>
</file>

<file path=xl/sharedStrings.xml><?xml version="1.0" encoding="utf-8"?>
<sst xmlns="http://schemas.openxmlformats.org/spreadsheetml/2006/main" count="18" uniqueCount="18">
  <si>
    <t>Recouvrement (%)</t>
  </si>
  <si>
    <t>marée moyenne (m)</t>
  </si>
  <si>
    <t>Plage de profondeurs</t>
  </si>
  <si>
    <t>Tps de levé (h)</t>
  </si>
  <si>
    <t>ESTIMATEUR DE TEMPS DE LEVÉ</t>
  </si>
  <si>
    <t>Données de MOIS, ANNÉE (NOM DE LA STATION)</t>
  </si>
  <si>
    <t>Swath sector</t>
  </si>
  <si>
    <t>Vitesse levé maximum (knt)</t>
  </si>
  <si>
    <t>Fauchée nette</t>
  </si>
  <si>
    <t>Prof. Moy</t>
  </si>
  <si>
    <t>2-5</t>
  </si>
  <si>
    <t>5-10</t>
  </si>
  <si>
    <t>10-15</t>
  </si>
  <si>
    <t>15-20</t>
  </si>
  <si>
    <t>Fauchée brute</t>
  </si>
  <si>
    <t>Distance lineaire</t>
  </si>
  <si>
    <t>Projet Alcor</t>
  </si>
  <si>
    <r>
      <t>Surface à couvrir (m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</si>
</sst>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0" fillId="0" borderId="4" xfId="0" applyNumberFormat="1" applyFill="1" applyBorder="1"/>
    <xf numFmtId="0" fontId="1" fillId="2" borderId="2" xfId="0" applyFont="1" applyFill="1" applyBorder="1" applyAlignment="1">
      <alignment horizontal="center"/>
    </xf>
    <xf numFmtId="0" fontId="0" fillId="0" borderId="4" xfId="0" applyBorder="1"/>
    <xf numFmtId="164" fontId="5" fillId="2" borderId="6" xfId="0" applyNumberFormat="1" applyFont="1" applyFill="1" applyBorder="1"/>
    <xf numFmtId="164" fontId="5" fillId="0" borderId="0" xfId="0" applyNumberFormat="1" applyFont="1" applyFill="1" applyBorder="1"/>
    <xf numFmtId="0" fontId="0" fillId="0" borderId="4" xfId="0" applyFill="1" applyBorder="1"/>
    <xf numFmtId="164" fontId="2" fillId="0" borderId="4" xfId="0" applyNumberFormat="1" applyFont="1" applyFill="1" applyBorder="1" applyAlignment="1"/>
    <xf numFmtId="0" fontId="0" fillId="0" borderId="0" xfId="0" applyFill="1"/>
    <xf numFmtId="49" fontId="2" fillId="2" borderId="5" xfId="0" applyNumberFormat="1" applyFont="1" applyFill="1" applyBorder="1"/>
    <xf numFmtId="49" fontId="2" fillId="4" borderId="5" xfId="0" applyNumberFormat="1" applyFont="1" applyFill="1" applyBorder="1"/>
    <xf numFmtId="0" fontId="6" fillId="0" borderId="4" xfId="0" applyFont="1" applyFill="1" applyBorder="1"/>
    <xf numFmtId="2" fontId="6" fillId="0" borderId="4" xfId="0" applyNumberFormat="1" applyFont="1" applyFill="1" applyBorder="1"/>
    <xf numFmtId="2" fontId="6" fillId="0" borderId="0" xfId="0" applyNumberFormat="1" applyFont="1"/>
    <xf numFmtId="2" fontId="6" fillId="0" borderId="4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90" zoomScaleNormal="90" workbookViewId="0"/>
  </sheetViews>
  <sheetFormatPr baseColWidth="10" defaultRowHeight="12.75"/>
  <cols>
    <col min="1" max="1" width="27.5703125" bestFit="1" customWidth="1"/>
    <col min="2" max="2" width="15" bestFit="1" customWidth="1"/>
    <col min="3" max="3" width="13.42578125" bestFit="1" customWidth="1"/>
    <col min="4" max="4" width="18" bestFit="1" customWidth="1"/>
    <col min="5" max="5" width="21.28515625" bestFit="1" customWidth="1"/>
    <col min="6" max="6" width="15.140625" bestFit="1" customWidth="1"/>
    <col min="7" max="7" width="14.28515625" bestFit="1" customWidth="1"/>
  </cols>
  <sheetData>
    <row r="1" spans="1:7">
      <c r="A1" s="3" t="s">
        <v>4</v>
      </c>
    </row>
    <row r="3" spans="1:7">
      <c r="A3" s="3" t="s">
        <v>16</v>
      </c>
    </row>
    <row r="4" spans="1:7">
      <c r="A4" s="22" t="s">
        <v>7</v>
      </c>
      <c r="B4" s="18">
        <v>2</v>
      </c>
    </row>
    <row r="5" spans="1:7">
      <c r="A5" s="22" t="s">
        <v>6</v>
      </c>
      <c r="B5" s="18">
        <v>90</v>
      </c>
    </row>
    <row r="6" spans="1:7">
      <c r="A6" s="23" t="s">
        <v>0</v>
      </c>
      <c r="B6" s="18">
        <v>10</v>
      </c>
      <c r="C6" s="1"/>
      <c r="D6" s="1"/>
      <c r="E6" s="1"/>
      <c r="F6" s="4"/>
      <c r="G6" s="1"/>
    </row>
    <row r="7" spans="1:7" ht="13.5" thickBot="1">
      <c r="A7" s="23" t="s">
        <v>1</v>
      </c>
      <c r="B7" s="18">
        <v>0</v>
      </c>
      <c r="C7" s="1"/>
      <c r="D7" s="1"/>
      <c r="E7" s="1" t="s">
        <v>5</v>
      </c>
      <c r="F7" s="1"/>
      <c r="G7" s="1"/>
    </row>
    <row r="8" spans="1:7" ht="15" thickBot="1">
      <c r="A8" s="2" t="s">
        <v>2</v>
      </c>
      <c r="B8" s="6" t="s">
        <v>9</v>
      </c>
      <c r="C8" s="6" t="s">
        <v>14</v>
      </c>
      <c r="D8" s="7" t="s">
        <v>8</v>
      </c>
      <c r="E8" s="24" t="s">
        <v>17</v>
      </c>
      <c r="F8" s="7" t="s">
        <v>15</v>
      </c>
      <c r="G8" s="9" t="s">
        <v>3</v>
      </c>
    </row>
    <row r="9" spans="1:7" s="15" customFormat="1">
      <c r="A9" s="17" t="s">
        <v>10</v>
      </c>
      <c r="B9" s="13">
        <f>3.5+B7</f>
        <v>3.5</v>
      </c>
      <c r="C9" s="8">
        <f>2*TAN($B$5/2*PI()/180)*B9</f>
        <v>6.9999999999999991</v>
      </c>
      <c r="D9" s="8">
        <f>C9-C9*$B$6/100</f>
        <v>6.2999999999999989</v>
      </c>
      <c r="E9" s="19"/>
      <c r="F9" s="8">
        <f>E9/D9</f>
        <v>0</v>
      </c>
      <c r="G9" s="14">
        <f>F9/($B$4*1852)</f>
        <v>0</v>
      </c>
    </row>
    <row r="10" spans="1:7">
      <c r="A10" s="16" t="s">
        <v>11</v>
      </c>
      <c r="B10" s="10">
        <f>7.5+B7</f>
        <v>7.5</v>
      </c>
      <c r="C10" s="8">
        <f t="shared" ref="C10:C12" si="0">2*TAN($B$5/2*PI()/180)*B10</f>
        <v>14.999999999999998</v>
      </c>
      <c r="D10" s="8">
        <f t="shared" ref="D10:D12" si="1">C10-C10*$B$6/100</f>
        <v>13.499999999999998</v>
      </c>
      <c r="E10" s="20"/>
      <c r="F10" s="8">
        <f t="shared" ref="F10:F12" si="2">E10/D10</f>
        <v>0</v>
      </c>
      <c r="G10" s="14">
        <f t="shared" ref="G10:G12" si="3">F10/($B$4*1852)</f>
        <v>0</v>
      </c>
    </row>
    <row r="11" spans="1:7">
      <c r="A11" s="16" t="s">
        <v>12</v>
      </c>
      <c r="B11" s="10">
        <f>12.5+B7</f>
        <v>12.5</v>
      </c>
      <c r="C11" s="8">
        <f t="shared" si="0"/>
        <v>24.999999999999996</v>
      </c>
      <c r="D11" s="8">
        <f t="shared" si="1"/>
        <v>22.499999999999996</v>
      </c>
      <c r="E11" s="21"/>
      <c r="F11" s="8">
        <f t="shared" si="2"/>
        <v>0</v>
      </c>
      <c r="G11" s="14">
        <f t="shared" si="3"/>
        <v>0</v>
      </c>
    </row>
    <row r="12" spans="1:7">
      <c r="A12" s="16" t="s">
        <v>13</v>
      </c>
      <c r="B12" s="10">
        <f>17.5+B7</f>
        <v>17.5</v>
      </c>
      <c r="C12" s="8">
        <f t="shared" si="0"/>
        <v>34.999999999999993</v>
      </c>
      <c r="D12" s="8">
        <f t="shared" si="1"/>
        <v>31.499999999999993</v>
      </c>
      <c r="E12" s="21"/>
      <c r="F12" s="8">
        <f t="shared" si="2"/>
        <v>0</v>
      </c>
      <c r="G12" s="14">
        <f t="shared" si="3"/>
        <v>0</v>
      </c>
    </row>
    <row r="13" spans="1:7" ht="13.5" thickBot="1">
      <c r="B13" s="1"/>
      <c r="C13" s="5"/>
      <c r="D13" s="5"/>
      <c r="E13" s="11">
        <f>SUM(E9:E12)</f>
        <v>0</v>
      </c>
      <c r="F13" s="12"/>
      <c r="G13" s="11">
        <f>SUM(G9:G12)</f>
        <v>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Estimateur</vt:lpstr>
    </vt:vector>
  </TitlesOfParts>
  <Company>CIDCO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Mathieu Rondeau</cp:lastModifiedBy>
  <dcterms:created xsi:type="dcterms:W3CDTF">2010-05-31T14:45:14Z</dcterms:created>
  <dcterms:modified xsi:type="dcterms:W3CDTF">2013-12-20T20:34:15Z</dcterms:modified>
</cp:coreProperties>
</file>